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1570" windowHeight="9120" activeTab="1"/>
  </bookViews>
  <sheets>
    <sheet name="Details" sheetId="1" r:id="rId1"/>
    <sheet name="Budget Overview" sheetId="2" r:id="rId2"/>
  </sheets>
  <definedNames>
    <definedName name="_xlnm.Print_Area" localSheetId="1">'Budget Overview'!$A$1:$G$27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2"/>
  <c r="A19"/>
  <c r="E13" i="1"/>
  <c r="G23" i="2" l="1"/>
  <c r="G17"/>
  <c r="A23"/>
  <c r="A21"/>
  <c r="A17"/>
  <c r="A15"/>
  <c r="A13"/>
  <c r="E20" i="1"/>
  <c r="E19"/>
  <c r="E18"/>
  <c r="E14"/>
  <c r="E12"/>
  <c r="E15" s="1"/>
  <c r="G15" i="2" s="1"/>
  <c r="E11" i="1"/>
  <c r="E10"/>
  <c r="E6"/>
  <c r="E5"/>
  <c r="E4"/>
  <c r="E3"/>
  <c r="E7" l="1"/>
  <c r="G13" i="2" s="1"/>
  <c r="E23" i="1" l="1"/>
  <c r="E25" s="1"/>
  <c r="G21" i="2" l="1"/>
  <c r="G25" s="1"/>
</calcChain>
</file>

<file path=xl/sharedStrings.xml><?xml version="1.0" encoding="utf-8"?>
<sst xmlns="http://schemas.openxmlformats.org/spreadsheetml/2006/main" count="52" uniqueCount="45">
  <si>
    <t>Item</t>
  </si>
  <si>
    <t>Unit Cost</t>
  </si>
  <si>
    <t>Quantity</t>
  </si>
  <si>
    <t>Registration (3 Course Conductors x $100)</t>
  </si>
  <si>
    <t>Total</t>
  </si>
  <si>
    <t>Unit</t>
  </si>
  <si>
    <t>Km</t>
  </si>
  <si>
    <t>Mileage (220 km round trip x 3)</t>
  </si>
  <si>
    <t>Accommodations and meals (3 nights @ $200)</t>
  </si>
  <si>
    <t>EA</t>
  </si>
  <si>
    <t>Total for Pre-Course</t>
  </si>
  <si>
    <t xml:space="preserve">Registration: individual modules </t>
  </si>
  <si>
    <t>Registration: full course (6 x Level I, 4 x Level II, 4 x Level III)</t>
  </si>
  <si>
    <t>Mileage (130 km round trip x 3 x 6 days)</t>
  </si>
  <si>
    <t>km</t>
  </si>
  <si>
    <t>Total for Instructor Certification</t>
  </si>
  <si>
    <t>Honoraria for CSIA Course Conductors</t>
  </si>
  <si>
    <t>Day</t>
  </si>
  <si>
    <t>Lift tickets</t>
  </si>
  <si>
    <t>Total for CSIA Methodology</t>
  </si>
  <si>
    <t>Administration and printing</t>
  </si>
  <si>
    <t>Total Budget</t>
  </si>
  <si>
    <t>Participant</t>
  </si>
  <si>
    <t>Assumptions:</t>
  </si>
  <si>
    <t>Average cost of discounted lift tickets $20</t>
  </si>
  <si>
    <t>Pre-course registration (currently unpublished) $100 or less</t>
  </si>
  <si>
    <t>Travel distances for pre-course based on approximate distance from Ottawa City Hall</t>
  </si>
  <si>
    <t>Travel distances for certification based on approximate distance from Ottawa City Hall to Mount Pakenham</t>
  </si>
  <si>
    <t>Level 1 certification course loading up to 6</t>
  </si>
  <si>
    <t>Level 2 certification course loading up to 4</t>
  </si>
  <si>
    <t>Level 3 certification course loading up to 4</t>
  </si>
  <si>
    <t>A. Eastern Pre-course December 13-16, 2018 Calabogie Peaks</t>
  </si>
  <si>
    <t>B. CADS Certification</t>
  </si>
  <si>
    <t>C. CSIA Methodology</t>
  </si>
  <si>
    <t>Contingency 5% of A+B+C</t>
  </si>
  <si>
    <t>Lift Tickets (3days for L1 and L2 candidates and CCs, 2 days for L3: 39 + 8=47)</t>
  </si>
  <si>
    <t>Prepared by: A.N. McLarty, Director - Technical Committee</t>
  </si>
  <si>
    <t>CSIA Level II for CADS Level III Course Conductors (50%)</t>
  </si>
  <si>
    <t>Donations</t>
  </si>
  <si>
    <t>Meals for Course Conductors (full days only)</t>
  </si>
  <si>
    <t>Pg 1 of 2</t>
  </si>
  <si>
    <t>Pg 2 of 2</t>
  </si>
  <si>
    <t xml:space="preserve">   Operating Budget 2018 - 2019</t>
  </si>
  <si>
    <t xml:space="preserve">                          Technical Committee</t>
  </si>
  <si>
    <t xml:space="preserve">      “SKIING IS FOR EVERYONE”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</si>
</sst>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.000_-;\-&quot;$&quot;* #,##0.0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omic Sans MS"/>
      <family val="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6" fontId="0" fillId="0" borderId="0" xfId="0" applyNumberFormat="1"/>
    <xf numFmtId="0" fontId="3" fillId="0" borderId="1" xfId="0" applyFont="1" applyBorder="1"/>
    <xf numFmtId="6" fontId="3" fillId="0" borderId="1" xfId="0" applyNumberFormat="1" applyFont="1" applyBorder="1"/>
    <xf numFmtId="0" fontId="4" fillId="0" borderId="0" xfId="0" applyFont="1"/>
    <xf numFmtId="164" fontId="0" fillId="0" borderId="0" xfId="1" applyNumberFormat="1" applyFont="1"/>
    <xf numFmtId="164" fontId="3" fillId="0" borderId="1" xfId="1" applyNumberFormat="1" applyFont="1" applyBorder="1"/>
    <xf numFmtId="44" fontId="0" fillId="0" borderId="0" xfId="1" applyNumberFormat="1" applyFont="1"/>
    <xf numFmtId="44" fontId="3" fillId="0" borderId="1" xfId="1" applyNumberFormat="1" applyFont="1" applyBorder="1"/>
    <xf numFmtId="0" fontId="2" fillId="2" borderId="0" xfId="0" applyFont="1" applyFill="1"/>
    <xf numFmtId="12" fontId="0" fillId="0" borderId="0" xfId="1" applyNumberFormat="1" applyFont="1"/>
    <xf numFmtId="6" fontId="0" fillId="0" borderId="0" xfId="1" applyNumberFormat="1" applyFont="1"/>
    <xf numFmtId="6" fontId="0" fillId="0" borderId="0" xfId="1" applyNumberFormat="1" applyFont="1" applyAlignment="1">
      <alignment horizontal="right"/>
    </xf>
    <xf numFmtId="165" fontId="0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6" fontId="6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6" fontId="6" fillId="0" borderId="0" xfId="0" applyNumberFormat="1" applyFont="1"/>
    <xf numFmtId="0" fontId="7" fillId="0" borderId="1" xfId="0" applyFont="1" applyBorder="1"/>
    <xf numFmtId="6" fontId="7" fillId="0" borderId="1" xfId="0" applyNumberFormat="1" applyFont="1" applyBorder="1"/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/>
    <xf numFmtId="0" fontId="9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</xdr:row>
      <xdr:rowOff>74513</xdr:rowOff>
    </xdr:from>
    <xdr:to>
      <xdr:col>4</xdr:col>
      <xdr:colOff>514350</xdr:colOff>
      <xdr:row>6</xdr:row>
      <xdr:rowOff>161925</xdr:rowOff>
    </xdr:to>
    <xdr:pic>
      <xdr:nvPicPr>
        <xdr:cNvPr id="2" name="Picture 1" descr="logo_silver_434x324px">
          <a:extLst>
            <a:ext uri="{FF2B5EF4-FFF2-40B4-BE49-F238E27FC236}">
              <a16:creationId xmlns="" xmlns:a16="http://schemas.microsoft.com/office/drawing/2014/main" id="{34F6954A-173D-4523-82D3-B5572292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65013"/>
          <a:ext cx="1428750" cy="103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E34"/>
  <sheetViews>
    <sheetView showGridLines="0" workbookViewId="0">
      <selection activeCell="E34" sqref="E34"/>
    </sheetView>
  </sheetViews>
  <sheetFormatPr defaultRowHeight="15"/>
  <cols>
    <col min="1" max="1" width="78" customWidth="1"/>
    <col min="2" max="2" width="10.5703125" customWidth="1"/>
    <col min="5" max="5" width="11.5703125" bestFit="1" customWidth="1"/>
  </cols>
  <sheetData>
    <row r="1" spans="1:5">
      <c r="A1" s="9" t="s">
        <v>0</v>
      </c>
      <c r="B1" s="9" t="s">
        <v>5</v>
      </c>
      <c r="C1" s="9" t="s">
        <v>1</v>
      </c>
      <c r="D1" s="9" t="s">
        <v>2</v>
      </c>
      <c r="E1" s="9" t="s">
        <v>4</v>
      </c>
    </row>
    <row r="2" spans="1:5">
      <c r="A2" s="4" t="s">
        <v>31</v>
      </c>
      <c r="C2" s="5"/>
    </row>
    <row r="3" spans="1:5">
      <c r="A3" t="s">
        <v>3</v>
      </c>
      <c r="B3" t="s">
        <v>22</v>
      </c>
      <c r="C3" s="7">
        <v>100</v>
      </c>
      <c r="D3">
        <v>3</v>
      </c>
      <c r="E3" s="1">
        <f>C3*D3</f>
        <v>300</v>
      </c>
    </row>
    <row r="4" spans="1:5">
      <c r="A4" t="s">
        <v>7</v>
      </c>
      <c r="B4" t="s">
        <v>6</v>
      </c>
      <c r="C4" s="13">
        <v>0.55500000000000005</v>
      </c>
      <c r="D4">
        <v>440</v>
      </c>
      <c r="E4" s="1">
        <f>C4*D4</f>
        <v>244.20000000000002</v>
      </c>
    </row>
    <row r="5" spans="1:5">
      <c r="A5" t="s">
        <v>8</v>
      </c>
      <c r="B5" t="s">
        <v>22</v>
      </c>
      <c r="C5" s="7">
        <v>600</v>
      </c>
      <c r="D5">
        <v>3</v>
      </c>
      <c r="E5" s="1">
        <f>C5*D5</f>
        <v>1800</v>
      </c>
    </row>
    <row r="6" spans="1:5">
      <c r="A6" t="s">
        <v>37</v>
      </c>
      <c r="B6" t="s">
        <v>22</v>
      </c>
      <c r="C6" s="10">
        <v>275</v>
      </c>
      <c r="D6">
        <v>2</v>
      </c>
      <c r="E6" s="1">
        <f>C6*D6</f>
        <v>550</v>
      </c>
    </row>
    <row r="7" spans="1:5" ht="15.75" thickBot="1">
      <c r="A7" s="2" t="s">
        <v>10</v>
      </c>
      <c r="B7" s="2"/>
      <c r="C7" s="8"/>
      <c r="D7" s="2"/>
      <c r="E7" s="3">
        <f>SUM(E3:E6)</f>
        <v>2894.2</v>
      </c>
    </row>
    <row r="8" spans="1:5" ht="15.75" thickTop="1">
      <c r="C8" s="7"/>
      <c r="E8" s="1"/>
    </row>
    <row r="9" spans="1:5">
      <c r="A9" s="4" t="s">
        <v>32</v>
      </c>
      <c r="C9" s="7"/>
      <c r="E9" s="1"/>
    </row>
    <row r="10" spans="1:5">
      <c r="A10" t="s">
        <v>12</v>
      </c>
      <c r="B10" t="s">
        <v>22</v>
      </c>
      <c r="C10" s="7">
        <v>50</v>
      </c>
      <c r="D10">
        <v>14</v>
      </c>
      <c r="E10" s="1">
        <f>C10*D10</f>
        <v>700</v>
      </c>
    </row>
    <row r="11" spans="1:5">
      <c r="A11" t="s">
        <v>11</v>
      </c>
      <c r="B11" t="s">
        <v>22</v>
      </c>
      <c r="C11" s="7">
        <v>20</v>
      </c>
      <c r="D11">
        <v>10</v>
      </c>
      <c r="E11" s="1">
        <f>C11*D11</f>
        <v>200</v>
      </c>
    </row>
    <row r="12" spans="1:5">
      <c r="A12" t="s">
        <v>13</v>
      </c>
      <c r="B12" t="s">
        <v>14</v>
      </c>
      <c r="C12" s="13">
        <v>0.55500000000000005</v>
      </c>
      <c r="D12">
        <v>2340</v>
      </c>
      <c r="E12" s="1">
        <f>C12*D12</f>
        <v>1298.7</v>
      </c>
    </row>
    <row r="13" spans="1:5">
      <c r="A13" t="s">
        <v>39</v>
      </c>
      <c r="B13" t="s">
        <v>9</v>
      </c>
      <c r="C13" s="7">
        <v>17</v>
      </c>
      <c r="D13">
        <v>12</v>
      </c>
      <c r="E13" s="1">
        <f>C13*D13</f>
        <v>204</v>
      </c>
    </row>
    <row r="14" spans="1:5">
      <c r="A14" t="s">
        <v>35</v>
      </c>
      <c r="B14" t="s">
        <v>9</v>
      </c>
      <c r="C14" s="7">
        <v>20</v>
      </c>
      <c r="D14">
        <v>47</v>
      </c>
      <c r="E14" s="1">
        <f>C14*D14</f>
        <v>940</v>
      </c>
    </row>
    <row r="15" spans="1:5" ht="15.75" thickBot="1">
      <c r="A15" s="2" t="s">
        <v>15</v>
      </c>
      <c r="B15" s="2"/>
      <c r="C15" s="8"/>
      <c r="D15" s="2"/>
      <c r="E15" s="3">
        <f>SUM(E10:E14)</f>
        <v>3342.7</v>
      </c>
    </row>
    <row r="16" spans="1:5" ht="15.75" thickTop="1">
      <c r="C16" s="7"/>
      <c r="E16" s="1"/>
    </row>
    <row r="17" spans="1:5">
      <c r="A17" s="4" t="s">
        <v>33</v>
      </c>
      <c r="C17" s="7"/>
      <c r="E17" s="1"/>
    </row>
    <row r="18" spans="1:5">
      <c r="A18" t="s">
        <v>16</v>
      </c>
      <c r="B18" t="s">
        <v>17</v>
      </c>
      <c r="C18" s="7">
        <v>100</v>
      </c>
      <c r="D18">
        <v>5</v>
      </c>
      <c r="E18" s="1">
        <f>C18*D18</f>
        <v>500</v>
      </c>
    </row>
    <row r="19" spans="1:5">
      <c r="A19" t="s">
        <v>18</v>
      </c>
      <c r="B19" t="s">
        <v>9</v>
      </c>
      <c r="C19" s="7">
        <v>20</v>
      </c>
      <c r="D19">
        <v>31</v>
      </c>
      <c r="E19" s="1">
        <f>C19*D19</f>
        <v>620</v>
      </c>
    </row>
    <row r="20" spans="1:5" ht="15.75" thickBot="1">
      <c r="A20" s="2" t="s">
        <v>19</v>
      </c>
      <c r="B20" s="2"/>
      <c r="C20" s="6"/>
      <c r="D20" s="2"/>
      <c r="E20" s="3">
        <f>SUM(E18:E19)</f>
        <v>1120</v>
      </c>
    </row>
    <row r="21" spans="1:5" ht="15.75" thickTop="1">
      <c r="E21" s="1"/>
    </row>
    <row r="22" spans="1:5">
      <c r="A22" t="s">
        <v>38</v>
      </c>
      <c r="E22" s="11">
        <v>-500</v>
      </c>
    </row>
    <row r="23" spans="1:5">
      <c r="A23" t="s">
        <v>34</v>
      </c>
      <c r="E23" s="11">
        <f>(E7+E15+E20)*5%</f>
        <v>367.84500000000003</v>
      </c>
    </row>
    <row r="24" spans="1:5">
      <c r="A24" t="s">
        <v>20</v>
      </c>
      <c r="E24" s="12">
        <v>200</v>
      </c>
    </row>
    <row r="25" spans="1:5" ht="15.75" thickBot="1">
      <c r="A25" s="2" t="s">
        <v>21</v>
      </c>
      <c r="B25" s="2"/>
      <c r="C25" s="2"/>
      <c r="D25" s="2"/>
      <c r="E25" s="3">
        <f>E7+E15+E20+E22+E23+E24</f>
        <v>7424.7449999999999</v>
      </c>
    </row>
    <row r="26" spans="1:5" ht="15.75" thickTop="1"/>
    <row r="27" spans="1:5">
      <c r="A27" s="4" t="s">
        <v>23</v>
      </c>
    </row>
    <row r="28" spans="1:5">
      <c r="A28" t="s">
        <v>24</v>
      </c>
    </row>
    <row r="29" spans="1:5">
      <c r="A29" t="s">
        <v>25</v>
      </c>
    </row>
    <row r="30" spans="1:5">
      <c r="A30" t="s">
        <v>26</v>
      </c>
    </row>
    <row r="31" spans="1:5">
      <c r="A31" t="s">
        <v>27</v>
      </c>
    </row>
    <row r="32" spans="1:5">
      <c r="A32" t="s">
        <v>28</v>
      </c>
    </row>
    <row r="33" spans="1:5">
      <c r="A33" t="s">
        <v>29</v>
      </c>
    </row>
    <row r="34" spans="1:5">
      <c r="A34" t="s">
        <v>30</v>
      </c>
      <c r="E34" s="22" t="s">
        <v>41</v>
      </c>
    </row>
  </sheetData>
  <pageMargins left="0.51181102362204722" right="0.51181102362204722" top="0.35433070866141736" bottom="0.35433070866141736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8:H27"/>
  <sheetViews>
    <sheetView showGridLines="0" showRowColHeaders="0" tabSelected="1" workbookViewId="0">
      <selection activeCell="I2" sqref="I2"/>
    </sheetView>
  </sheetViews>
  <sheetFormatPr defaultRowHeight="15"/>
  <cols>
    <col min="7" max="7" width="10.5703125" bestFit="1" customWidth="1"/>
  </cols>
  <sheetData>
    <row r="8" spans="1:8" ht="19.5">
      <c r="B8" s="27" t="s">
        <v>44</v>
      </c>
      <c r="C8" s="23"/>
      <c r="D8" s="23"/>
      <c r="E8" s="23"/>
      <c r="F8" s="23"/>
    </row>
    <row r="9" spans="1:8" ht="19.5">
      <c r="C9" s="25"/>
      <c r="D9" s="25"/>
      <c r="E9" s="25"/>
    </row>
    <row r="10" spans="1:8" ht="21">
      <c r="A10" s="24" t="s">
        <v>43</v>
      </c>
      <c r="B10" s="24"/>
      <c r="C10" s="24"/>
      <c r="D10" s="24"/>
      <c r="E10" s="24"/>
      <c r="F10" s="24"/>
      <c r="G10" s="24"/>
    </row>
    <row r="11" spans="1:8" ht="21">
      <c r="A11" s="14" t="s">
        <v>42</v>
      </c>
      <c r="B11" s="14"/>
      <c r="C11" s="14"/>
      <c r="D11" s="14"/>
      <c r="E11" s="14"/>
      <c r="F11" s="14"/>
      <c r="G11" s="14"/>
      <c r="H11" s="17"/>
    </row>
    <row r="12" spans="1:8" ht="15.75">
      <c r="H12" s="17"/>
    </row>
    <row r="13" spans="1:8" ht="15.75">
      <c r="A13" s="15" t="str">
        <f>Details!A2</f>
        <v>A. Eastern Pre-course December 13-16, 2018 Calabogie Peaks</v>
      </c>
      <c r="B13" s="15"/>
      <c r="C13" s="15"/>
      <c r="D13" s="15"/>
      <c r="E13" s="15"/>
      <c r="F13" s="15"/>
      <c r="G13" s="16">
        <f>Details!E7</f>
        <v>2894.2</v>
      </c>
      <c r="H13" s="17"/>
    </row>
    <row r="14" spans="1:8" ht="15.75">
      <c r="A14" s="18"/>
      <c r="B14" s="18"/>
      <c r="C14" s="18"/>
      <c r="D14" s="18"/>
      <c r="E14" s="18"/>
      <c r="F14" s="18"/>
      <c r="G14" s="19"/>
      <c r="H14" s="17"/>
    </row>
    <row r="15" spans="1:8" ht="15.75">
      <c r="A15" s="15" t="str">
        <f>Details!A9</f>
        <v>B. CADS Certification</v>
      </c>
      <c r="B15" s="15"/>
      <c r="C15" s="15"/>
      <c r="D15" s="15"/>
      <c r="E15" s="15"/>
      <c r="F15" s="15"/>
      <c r="G15" s="16">
        <f>Details!E15</f>
        <v>3342.7</v>
      </c>
      <c r="H15" s="17"/>
    </row>
    <row r="16" spans="1:8" ht="15.75">
      <c r="A16" s="18"/>
      <c r="B16" s="18"/>
      <c r="C16" s="18"/>
      <c r="D16" s="18"/>
      <c r="E16" s="18"/>
      <c r="F16" s="18"/>
      <c r="G16" s="19"/>
      <c r="H16" s="17"/>
    </row>
    <row r="17" spans="1:8" ht="15.75">
      <c r="A17" s="15" t="str">
        <f>Details!A17</f>
        <v>C. CSIA Methodology</v>
      </c>
      <c r="B17" s="15"/>
      <c r="C17" s="15"/>
      <c r="D17" s="15"/>
      <c r="E17" s="15"/>
      <c r="F17" s="15"/>
      <c r="G17" s="16">
        <f>Details!E20</f>
        <v>1120</v>
      </c>
      <c r="H17" s="17"/>
    </row>
    <row r="18" spans="1:8" ht="15.75">
      <c r="A18" s="18"/>
      <c r="B18" s="18"/>
      <c r="C18" s="18"/>
      <c r="D18" s="18"/>
      <c r="E18" s="18"/>
      <c r="F18" s="18"/>
      <c r="G18" s="19"/>
      <c r="H18" s="17"/>
    </row>
    <row r="19" spans="1:8" ht="15.75">
      <c r="A19" s="15" t="str">
        <f>Details!A22</f>
        <v>Donations</v>
      </c>
      <c r="B19" s="15"/>
      <c r="C19" s="15"/>
      <c r="D19" s="15"/>
      <c r="E19" s="15"/>
      <c r="F19" s="15"/>
      <c r="G19" s="19">
        <f>Details!E22</f>
        <v>-500</v>
      </c>
      <c r="H19" s="17"/>
    </row>
    <row r="20" spans="1:8" ht="15.75">
      <c r="A20" s="18"/>
      <c r="B20" s="18"/>
      <c r="C20" s="18"/>
      <c r="D20" s="18"/>
      <c r="E20" s="18"/>
      <c r="F20" s="18"/>
      <c r="G20" s="19"/>
      <c r="H20" s="17"/>
    </row>
    <row r="21" spans="1:8" ht="15.75">
      <c r="A21" s="15" t="str">
        <f>Details!A23</f>
        <v>Contingency 5% of A+B+C</v>
      </c>
      <c r="B21" s="15"/>
      <c r="C21" s="15"/>
      <c r="D21" s="15"/>
      <c r="E21" s="15"/>
      <c r="F21" s="15"/>
      <c r="G21" s="16">
        <f>Details!E23</f>
        <v>367.84500000000003</v>
      </c>
      <c r="H21" s="17"/>
    </row>
    <row r="22" spans="1:8" ht="15.75">
      <c r="A22" s="18"/>
      <c r="B22" s="18"/>
      <c r="C22" s="18"/>
      <c r="D22" s="18"/>
      <c r="E22" s="18"/>
      <c r="F22" s="18"/>
      <c r="G22" s="19"/>
      <c r="H22" s="17"/>
    </row>
    <row r="23" spans="1:8" ht="15.75">
      <c r="A23" s="17" t="str">
        <f>Details!A24</f>
        <v>Administration and printing</v>
      </c>
      <c r="B23" s="17"/>
      <c r="C23" s="17"/>
      <c r="D23" s="17"/>
      <c r="E23" s="17"/>
      <c r="F23" s="17"/>
      <c r="G23" s="16">
        <f>Details!E24</f>
        <v>200</v>
      </c>
      <c r="H23" s="17"/>
    </row>
    <row r="24" spans="1:8" ht="15.75">
      <c r="A24" s="17"/>
      <c r="B24" s="17"/>
      <c r="C24" s="17"/>
      <c r="D24" s="17"/>
      <c r="E24" s="17"/>
      <c r="F24" s="17"/>
      <c r="G24" s="19"/>
    </row>
    <row r="25" spans="1:8" ht="16.5" thickBot="1">
      <c r="A25" s="20" t="s">
        <v>21</v>
      </c>
      <c r="B25" s="20"/>
      <c r="C25" s="20"/>
      <c r="D25" s="20"/>
      <c r="E25" s="20"/>
      <c r="F25" s="20"/>
      <c r="G25" s="21">
        <f>SUM(G13:G24)</f>
        <v>7424.7449999999999</v>
      </c>
    </row>
    <row r="26" spans="1:8" ht="15.75" thickTop="1"/>
    <row r="27" spans="1:8">
      <c r="A27" s="26" t="s">
        <v>36</v>
      </c>
      <c r="G27" s="22" t="s">
        <v>40</v>
      </c>
    </row>
  </sheetData>
  <mergeCells count="8">
    <mergeCell ref="B8:F8"/>
    <mergeCell ref="A13:F13"/>
    <mergeCell ref="A15:F15"/>
    <mergeCell ref="A17:F17"/>
    <mergeCell ref="A21:F21"/>
    <mergeCell ref="A10:G10"/>
    <mergeCell ref="A11:G11"/>
    <mergeCell ref="A19:F19"/>
  </mergeCells>
  <printOptions horizontalCentered="1"/>
  <pageMargins left="0.98425196850393704" right="0.98425196850393704" top="0.98425196850393704" bottom="0.98425196850393704" header="0.51181102362204722" footer="0.51181102362204722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Budget Overview</vt:lpstr>
      <vt:lpstr>'Budget Overview'!Print_Area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McLarty</dc:creator>
  <cp:lastModifiedBy>User</cp:lastModifiedBy>
  <cp:lastPrinted>2018-10-25T19:41:38Z</cp:lastPrinted>
  <dcterms:created xsi:type="dcterms:W3CDTF">2018-10-21T19:55:41Z</dcterms:created>
  <dcterms:modified xsi:type="dcterms:W3CDTF">2018-10-25T19:44:03Z</dcterms:modified>
</cp:coreProperties>
</file>